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760" activeTab="0"/>
  </bookViews>
  <sheets>
    <sheet name="4 trimestre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<sst xmlns="http://schemas.openxmlformats.org/spreadsheetml/2006/main" count="95" uniqueCount="34">
  <si>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PRESUPUESTO 2017</t>
  </si>
  <si>
    <t xml:space="preserve">RESUMEN DE MODIFICACIONES POR SECCIONES Y CAPÍTULOS 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</si>
  <si>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</si>
  <si>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</si>
  <si>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</si>
  <si>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</si>
  <si>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</si>
  <si>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</si>
  <si>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</si>
  <si>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</si>
  <si>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</si>
  <si>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</si>
  <si>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</si>
  <si>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</si>
  <si>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</si>
  <si>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</si>
  <si>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</si>
  <si>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</si>
  <si>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</si>
  <si>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Administración Pública, Reformas Democráticas y Libertades Públicas</t>
  </si>
  <si>
    <t>Vivienda, Obras Públicas y Vertebración del Territorio</t>
  </si>
  <si>
    <t>Educación, Investigación, Cultura y Deporte</t>
  </si>
  <si>
    <t>Sanidad Universal y Salud Pública</t>
  </si>
  <si>
    <t>Economía Sostenible, Sectores Productivos, Comercio y Trabajo</t>
  </si>
  <si>
    <t>Agricultura, Medio Ambiente, Cambio Climático y Desarrollo Rural</t>
  </si>
  <si>
    <t>Vicepresidencia y Conselleria de Igualdad y Políticas Inclusivas</t>
  </si>
  <si>
    <t>Transparencia, Responsabilidad Social, Participación y Cooperación</t>
  </si>
  <si>
    <t xml:space="preserve">Academia Valenciana de la  Lengua </t>
  </si>
  <si>
    <t>Servicio de la Deuda</t>
  </si>
  <si>
    <t>Gastos Diversos</t>
  </si>
  <si>
    <t>Comité Económico y Social</t>
  </si>
  <si>
    <t>DATOS LISTADO CONTABLE CIERRE  SEPTIEMBRE  2017-0</t>
  </si>
  <si>
    <t>DATOS LISTADO CONTABLE CIERRE  EJERCICIO 2017-0</t>
  </si>
  <si>
    <t>MODIFICACIONES CUARTO TRIMESTRE (acumulado cierre - acumulado septiembre)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</si>
</sst>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164" fontId="3" fillId="0" borderId="0" xfId="0" applyNumberFormat="1" applyFont="1" applyAlignment="1" quotePrefix="1">
      <alignment horizontal="left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Alignment="1" quotePrefix="1">
      <alignment horizontal="left"/>
    </xf>
    <xf numFmtId="164" fontId="3" fillId="0" borderId="0" xfId="0" applyNumberFormat="1" applyFont="1" applyFill="1" applyBorder="1" applyAlignment="1">
      <alignment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 quotePrefix="1">
      <alignment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 applyProtection="1">
      <alignment vertical="center" wrapText="1"/>
      <protection locked="0"/>
    </xf>
    <xf numFmtId="164" fontId="2" fillId="2" borderId="9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 applyProtection="1">
      <alignment vertical="center" wrapText="1"/>
      <protection locked="0"/>
    </xf>
    <xf numFmtId="164" fontId="0" fillId="0" borderId="14" xfId="0" applyNumberFormat="1" applyBorder="1" applyAlignment="1" applyProtection="1">
      <alignment vertical="center" wrapText="1"/>
      <protection locked="0"/>
    </xf>
    <xf numFmtId="164" fontId="0" fillId="0" borderId="15" xfId="0" applyNumberFormat="1" applyBorder="1" applyAlignment="1" applyProtection="1">
      <alignment vertical="center" wrapText="1"/>
      <protection locked="0"/>
    </xf>
    <xf numFmtId="164" fontId="0" fillId="0" borderId="16" xfId="0" applyNumberFormat="1" applyBorder="1" applyAlignment="1" applyProtection="1">
      <alignment vertical="center" wrapText="1"/>
      <protection locked="0"/>
    </xf>
    <xf numFmtId="164" fontId="0" fillId="0" borderId="17" xfId="0" applyNumberFormat="1" applyBorder="1" applyAlignment="1" applyProtection="1">
      <alignment vertical="center" wrapText="1"/>
      <protection locked="0"/>
    </xf>
    <xf numFmtId="164" fontId="5" fillId="0" borderId="17" xfId="0" applyNumberFormat="1" applyFont="1" applyBorder="1" applyAlignment="1" applyProtection="1">
      <alignment vertical="center" wrapText="1"/>
      <protection locked="0"/>
    </xf>
    <xf numFmtId="164" fontId="0" fillId="0" borderId="18" xfId="0" applyNumberFormat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 wrapText="1"/>
      <protection locked="0"/>
    </xf>
    <xf numFmtId="164" fontId="0" fillId="0" borderId="20" xfId="0" applyNumberFormat="1" applyBorder="1" applyAlignment="1" applyProtection="1">
      <alignment vertical="center" wrapText="1"/>
      <protection locked="0"/>
    </xf>
    <xf numFmtId="164" fontId="0" fillId="0" borderId="21" xfId="0" applyNumberFormat="1" applyBorder="1" applyAlignment="1" applyProtection="1">
      <alignment vertical="center" wrapText="1"/>
      <protection locked="0"/>
    </xf>
    <xf numFmtId="164" fontId="5" fillId="0" borderId="21" xfId="0" applyNumberFormat="1" applyFont="1" applyBorder="1" applyAlignment="1" applyProtection="1">
      <alignment vertical="center" wrapText="1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164" fontId="0" fillId="4" borderId="8" xfId="0" applyNumberFormat="1" applyFill="1" applyBorder="1" applyAlignment="1" applyProtection="1">
      <alignment vertical="center" wrapText="1"/>
      <protection locked="0"/>
    </xf>
    <xf numFmtId="164" fontId="4" fillId="0" borderId="16" xfId="0" applyNumberFormat="1" applyFont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7A9E1"/>
      <rgbColor rgb="00CCFFFF"/>
      <rgbColor rgb="00CCFFCC"/>
      <rgbColor rgb="00FFFF99"/>
      <rgbColor rgb="00C5E2FF"/>
      <rgbColor rgb="00FF99CC"/>
      <rgbColor rgb="00CC99FF"/>
      <rgbColor rgb="00FFCC99"/>
      <rgbColor rgb="004F7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2:O75"/>
  <sheetViews>
    <sheetView showZeros="0" tabSelected="1" workbookViewId="0" topLeftCell="C60">
      <selection activeCell="O54" sqref="O54:O85"/>
    </sheetView>
  </sheetViews>
  <sheetFormatPr defaultColWidth="11.421875" defaultRowHeight="12.75"/>
  <cols>
    <col min="1" max="1" width="2.421875" style="0" customWidth="1"/>
    <col min="2" max="2" width="34.00390625" style="0" customWidth="1"/>
    <col min="3" max="3" width="15.00390625" style="0" customWidth="1"/>
    <col min="4" max="4" width="16.7109375" style="0" customWidth="1"/>
    <col min="5" max="5" width="15.140625" style="0" customWidth="1"/>
    <col min="6" max="6" width="16.7109375" style="0" customWidth="1"/>
    <col min="7" max="7" width="14.28125" style="0" customWidth="1"/>
    <col min="8" max="8" width="13.8515625" style="0" customWidth="1"/>
    <col min="9" max="10" width="14.140625" style="0" customWidth="1"/>
    <col min="11" max="11" width="15.421875" style="0" customWidth="1"/>
    <col min="12" max="12" width="17.57421875" style="0" customWidth="1"/>
    <col min="13" max="13" width="5.00390625" style="1" customWidth="1"/>
    <col min="14" max="14" width="19.00390625" style="0" customWidth="1"/>
  </cols>
  <sheetData>
    <row r="1" ht="16.5" customHeight="1"/>
    <row r="2" spans="1:13" s="16" customFormat="1" ht="16.5" customHeight="1">
      <c r="A2" s="13"/>
      <c r="B2" s="14" t="s">
        <v>0</v>
      </c>
      <c r="C2" s="15"/>
      <c r="F2" s="17"/>
      <c r="G2" s="17"/>
      <c r="H2" s="13"/>
      <c r="I2" s="13"/>
      <c r="J2" s="13"/>
      <c r="K2" s="13"/>
      <c r="L2" s="13"/>
      <c r="M2" s="13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1"/>
      <c r="B4" s="3" t="s">
        <v>1</v>
      </c>
      <c r="C4" s="1"/>
      <c r="D4" s="1"/>
      <c r="H4" s="4"/>
      <c r="I4" s="1"/>
      <c r="J4" s="1"/>
      <c r="K4" s="1"/>
      <c r="L4" s="1"/>
    </row>
    <row r="5" spans="1:12" ht="16.5" customHeight="1">
      <c r="A5" s="1"/>
      <c r="B5" s="3"/>
      <c r="C5" s="1"/>
      <c r="D5" s="1"/>
      <c r="H5" s="4"/>
      <c r="I5" s="1"/>
      <c r="J5" s="1"/>
      <c r="K5" s="1"/>
      <c r="L5" s="1"/>
    </row>
    <row r="6" spans="1:13" s="9" customFormat="1" ht="16.5" customHeight="1" thickBot="1">
      <c r="A6" s="5"/>
      <c r="B6" s="3" t="s">
        <v>32</v>
      </c>
      <c r="C6" s="6"/>
      <c r="D6" s="6"/>
      <c r="E6" s="7"/>
      <c r="F6" s="7"/>
      <c r="G6" s="8"/>
      <c r="H6" s="6"/>
      <c r="I6" s="6"/>
      <c r="J6" s="6"/>
      <c r="K6" s="6"/>
      <c r="L6" s="6"/>
      <c r="M6" s="5"/>
    </row>
    <row r="7" spans="1:13" s="9" customFormat="1" ht="16.5" customHeight="1">
      <c r="A7" s="5"/>
      <c r="B7" s="51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11</v>
      </c>
      <c r="L7" s="54" t="s">
        <v>12</v>
      </c>
      <c r="M7" s="5"/>
    </row>
    <row r="8" spans="1:15" s="9" customFormat="1" ht="16.5" customHeight="1">
      <c r="A8" s="5"/>
      <c r="B8" s="38" t="s">
        <v>13</v>
      </c>
      <c r="C8" s="10">
        <v>183960.6</v>
      </c>
      <c r="D8" s="10"/>
      <c r="E8" s="10"/>
      <c r="F8" s="10">
        <v>995000</v>
      </c>
      <c r="G8" s="10"/>
      <c r="H8" s="10"/>
      <c r="I8" s="10">
        <v>505000</v>
      </c>
      <c r="J8" s="10"/>
      <c r="K8" s="10"/>
      <c r="L8" s="44">
        <f aca="true" t="shared" si="0" ref="L8:L20">SUM(C8:K8)</f>
        <v>1683960.6</v>
      </c>
      <c r="M8" s="5"/>
      <c r="N8" s="23">
        <v>1683960.6</v>
      </c>
      <c r="O8" s="5">
        <f>L8-N8</f>
        <v>0</v>
      </c>
    </row>
    <row r="9" spans="1:15" s="9" customFormat="1" ht="16.5" customHeight="1">
      <c r="A9" s="5"/>
      <c r="B9" s="38" t="s">
        <v>14</v>
      </c>
      <c r="C9" s="10">
        <v>66500</v>
      </c>
      <c r="D9" s="10"/>
      <c r="E9" s="10"/>
      <c r="F9" s="10"/>
      <c r="G9" s="10"/>
      <c r="H9" s="10"/>
      <c r="I9" s="10"/>
      <c r="J9" s="10"/>
      <c r="K9" s="10"/>
      <c r="L9" s="44">
        <f t="shared" si="0"/>
        <v>66500</v>
      </c>
      <c r="M9" s="5"/>
      <c r="N9" s="24">
        <v>66500</v>
      </c>
      <c r="O9" s="5">
        <f aca="true" t="shared" si="1" ref="O9:O26">L9-N9</f>
        <v>0</v>
      </c>
    </row>
    <row r="10" spans="1:15" s="9" customFormat="1" ht="16.5" customHeight="1">
      <c r="A10" s="5"/>
      <c r="B10" s="38" t="s">
        <v>15</v>
      </c>
      <c r="C10" s="10">
        <v>5440</v>
      </c>
      <c r="D10" s="10"/>
      <c r="E10" s="10"/>
      <c r="F10" s="10"/>
      <c r="G10" s="10"/>
      <c r="H10" s="10"/>
      <c r="I10" s="10"/>
      <c r="J10" s="10"/>
      <c r="K10" s="10"/>
      <c r="L10" s="44">
        <f t="shared" si="0"/>
        <v>5440</v>
      </c>
      <c r="M10" s="5"/>
      <c r="N10" s="24">
        <v>5440</v>
      </c>
      <c r="O10" s="5">
        <f t="shared" si="1"/>
        <v>0</v>
      </c>
    </row>
    <row r="11" spans="1:15" s="9" customFormat="1" ht="16.5" customHeight="1">
      <c r="A11" s="5"/>
      <c r="B11" s="38" t="s">
        <v>16</v>
      </c>
      <c r="C11" s="10">
        <v>21036.6</v>
      </c>
      <c r="D11" s="10"/>
      <c r="E11" s="10"/>
      <c r="F11" s="10"/>
      <c r="G11" s="10"/>
      <c r="H11" s="10"/>
      <c r="I11" s="10"/>
      <c r="J11" s="10"/>
      <c r="K11" s="10"/>
      <c r="L11" s="44">
        <f t="shared" si="0"/>
        <v>21036.6</v>
      </c>
      <c r="M11" s="5"/>
      <c r="N11" s="24">
        <v>21036.6</v>
      </c>
      <c r="O11" s="5">
        <f t="shared" si="1"/>
        <v>0</v>
      </c>
    </row>
    <row r="12" spans="1:15" s="9" customFormat="1" ht="16.5" customHeight="1">
      <c r="A12" s="5"/>
      <c r="B12" s="38" t="s">
        <v>17</v>
      </c>
      <c r="C12" s="10">
        <v>724493.25</v>
      </c>
      <c r="D12" s="10">
        <v>5431645.56</v>
      </c>
      <c r="E12" s="10"/>
      <c r="F12" s="10">
        <v>14230501.69</v>
      </c>
      <c r="G12" s="10"/>
      <c r="H12" s="10"/>
      <c r="I12" s="10">
        <v>35357852.75</v>
      </c>
      <c r="J12" s="10">
        <f>94804700.13-637</f>
        <v>94804063.13</v>
      </c>
      <c r="K12" s="10"/>
      <c r="L12" s="44">
        <f t="shared" si="0"/>
        <v>150548556.38</v>
      </c>
      <c r="M12" s="5"/>
      <c r="N12" s="24">
        <v>150548556.38</v>
      </c>
      <c r="O12" s="5">
        <f t="shared" si="1"/>
        <v>0</v>
      </c>
    </row>
    <row r="13" spans="1:15" s="9" customFormat="1" ht="16.5" customHeight="1">
      <c r="A13" s="5"/>
      <c r="B13" s="38" t="s">
        <v>18</v>
      </c>
      <c r="C13" s="10">
        <v>-457151.4</v>
      </c>
      <c r="D13" s="10">
        <v>-13115000</v>
      </c>
      <c r="E13" s="10">
        <v>700000</v>
      </c>
      <c r="F13" s="10">
        <v>750000</v>
      </c>
      <c r="G13" s="10"/>
      <c r="H13" s="10">
        <v>16377769.78</v>
      </c>
      <c r="I13" s="10">
        <v>-5000000</v>
      </c>
      <c r="J13" s="10">
        <v>74265488.57</v>
      </c>
      <c r="K13" s="10"/>
      <c r="L13" s="44">
        <f t="shared" si="0"/>
        <v>73521106.94999999</v>
      </c>
      <c r="M13" s="5"/>
      <c r="N13" s="24">
        <v>73521106.95</v>
      </c>
      <c r="O13" s="5">
        <f t="shared" si="1"/>
        <v>0</v>
      </c>
    </row>
    <row r="14" spans="1:15" s="9" customFormat="1" ht="36" customHeight="1">
      <c r="A14" s="5"/>
      <c r="B14" s="38" t="s">
        <v>19</v>
      </c>
      <c r="C14" s="10">
        <v>-7118135.29</v>
      </c>
      <c r="D14" s="10">
        <v>623630.28</v>
      </c>
      <c r="E14" s="10">
        <v>6497.3</v>
      </c>
      <c r="F14" s="10">
        <v>158887.26</v>
      </c>
      <c r="G14" s="10"/>
      <c r="H14" s="10">
        <v>10983.73</v>
      </c>
      <c r="I14" s="10"/>
      <c r="J14" s="10"/>
      <c r="K14" s="10"/>
      <c r="L14" s="44">
        <f t="shared" si="0"/>
        <v>-6318136.72</v>
      </c>
      <c r="M14" s="5"/>
      <c r="N14" s="24">
        <v>-6318136.72</v>
      </c>
      <c r="O14" s="5">
        <f t="shared" si="1"/>
        <v>0</v>
      </c>
    </row>
    <row r="15" spans="1:15" s="9" customFormat="1" ht="30.75" customHeight="1">
      <c r="A15" s="5"/>
      <c r="B15" s="38" t="s">
        <v>20</v>
      </c>
      <c r="C15" s="10">
        <v>-3810503.92</v>
      </c>
      <c r="D15" s="10">
        <v>-383087.63</v>
      </c>
      <c r="E15" s="10"/>
      <c r="F15" s="10">
        <v>18546019.26</v>
      </c>
      <c r="G15" s="10"/>
      <c r="H15" s="10">
        <v>299999.99</v>
      </c>
      <c r="I15" s="20">
        <v>29237566.13</v>
      </c>
      <c r="J15" s="10">
        <v>12011706.94</v>
      </c>
      <c r="K15" s="10"/>
      <c r="L15" s="44">
        <f t="shared" si="0"/>
        <v>55901700.769999996</v>
      </c>
      <c r="M15" s="5"/>
      <c r="N15" s="24">
        <v>55901700.77</v>
      </c>
      <c r="O15" s="5">
        <f t="shared" si="1"/>
        <v>0</v>
      </c>
    </row>
    <row r="16" spans="1:15" s="9" customFormat="1" ht="25.5" customHeight="1">
      <c r="A16" s="5"/>
      <c r="B16" s="38" t="s">
        <v>21</v>
      </c>
      <c r="C16" s="10">
        <v>5334676.59</v>
      </c>
      <c r="D16" s="10">
        <v>13888875.91</v>
      </c>
      <c r="E16" s="10">
        <v>19029332.77</v>
      </c>
      <c r="F16" s="10">
        <v>8893918.91</v>
      </c>
      <c r="G16" s="10"/>
      <c r="H16" s="10">
        <v>-31615704.58</v>
      </c>
      <c r="I16" s="10">
        <v>5040753</v>
      </c>
      <c r="J16" s="10">
        <v>14423423.6</v>
      </c>
      <c r="K16" s="10"/>
      <c r="L16" s="44">
        <f t="shared" si="0"/>
        <v>34995276.199999996</v>
      </c>
      <c r="M16" s="5"/>
      <c r="N16" s="24">
        <v>34995276.2</v>
      </c>
      <c r="O16" s="5">
        <f t="shared" si="1"/>
        <v>0</v>
      </c>
    </row>
    <row r="17" spans="1:15" s="9" customFormat="1" ht="16.5" customHeight="1">
      <c r="A17" s="5"/>
      <c r="B17" s="38" t="s">
        <v>22</v>
      </c>
      <c r="C17" s="10">
        <v>87688223.68</v>
      </c>
      <c r="D17" s="21">
        <v>382178379.04</v>
      </c>
      <c r="E17" s="10">
        <v>17196369.92</v>
      </c>
      <c r="F17" s="22">
        <v>211319825.98</v>
      </c>
      <c r="G17" s="22"/>
      <c r="H17" s="10">
        <v>1922278</v>
      </c>
      <c r="I17" s="10"/>
      <c r="J17" s="10">
        <v>40085096.44</v>
      </c>
      <c r="K17" s="10"/>
      <c r="L17" s="44">
        <f t="shared" si="0"/>
        <v>740390173.06</v>
      </c>
      <c r="M17" s="5"/>
      <c r="N17" s="24">
        <v>740390173.06</v>
      </c>
      <c r="O17" s="5">
        <f t="shared" si="1"/>
        <v>0</v>
      </c>
    </row>
    <row r="18" spans="1:15" s="9" customFormat="1" ht="26.25" customHeight="1">
      <c r="A18" s="5"/>
      <c r="B18" s="38" t="s">
        <v>23</v>
      </c>
      <c r="C18" s="10">
        <v>319820.94</v>
      </c>
      <c r="D18" s="10">
        <v>-1103730</v>
      </c>
      <c r="E18" s="10"/>
      <c r="F18" s="10">
        <v>49910730</v>
      </c>
      <c r="G18" s="10"/>
      <c r="H18" s="10">
        <v>-170000</v>
      </c>
      <c r="I18" s="10"/>
      <c r="J18" s="10">
        <v>6046139.19</v>
      </c>
      <c r="K18" s="10"/>
      <c r="L18" s="44">
        <f t="shared" si="0"/>
        <v>55002960.129999995</v>
      </c>
      <c r="M18" s="5"/>
      <c r="N18" s="24">
        <v>55002960.13</v>
      </c>
      <c r="O18" s="5">
        <f t="shared" si="1"/>
        <v>0</v>
      </c>
    </row>
    <row r="19" spans="1:15" s="9" customFormat="1" ht="24" customHeight="1">
      <c r="A19" s="5"/>
      <c r="B19" s="38" t="s">
        <v>24</v>
      </c>
      <c r="C19" s="10">
        <v>-10088153.45</v>
      </c>
      <c r="D19" s="10">
        <v>-1309725.5</v>
      </c>
      <c r="E19" s="10">
        <v>1020725.51</v>
      </c>
      <c r="F19" s="10">
        <v>-569962.53</v>
      </c>
      <c r="G19" s="10"/>
      <c r="H19" s="10">
        <v>318474.52</v>
      </c>
      <c r="I19" s="10">
        <v>315299.48</v>
      </c>
      <c r="J19" s="10">
        <v>35417279.15</v>
      </c>
      <c r="K19" s="10"/>
      <c r="L19" s="44">
        <f t="shared" si="0"/>
        <v>25103937.18</v>
      </c>
      <c r="M19" s="5"/>
      <c r="N19" s="24">
        <v>25103937.18</v>
      </c>
      <c r="O19" s="5">
        <f t="shared" si="1"/>
        <v>0</v>
      </c>
    </row>
    <row r="20" spans="1:15" s="9" customFormat="1" ht="25.5" customHeight="1">
      <c r="A20" s="5"/>
      <c r="B20" s="38" t="s">
        <v>25</v>
      </c>
      <c r="C20" s="10">
        <v>1214916.51</v>
      </c>
      <c r="D20" s="10">
        <v>766096.94</v>
      </c>
      <c r="E20" s="10">
        <v>2792032.04</v>
      </c>
      <c r="F20" s="10">
        <v>50524967.77</v>
      </c>
      <c r="G20" s="10"/>
      <c r="H20" s="10"/>
      <c r="I20" s="10">
        <v>1411644.32</v>
      </c>
      <c r="J20" s="12"/>
      <c r="K20" s="10"/>
      <c r="L20" s="44">
        <f t="shared" si="0"/>
        <v>56709657.580000006</v>
      </c>
      <c r="M20" s="5"/>
      <c r="N20" s="24">
        <v>56709657.58</v>
      </c>
      <c r="O20" s="5">
        <f t="shared" si="1"/>
        <v>0</v>
      </c>
    </row>
    <row r="21" spans="1:15" s="9" customFormat="1" ht="16.5" customHeight="1">
      <c r="A21" s="5"/>
      <c r="B21" s="38" t="s">
        <v>27</v>
      </c>
      <c r="C21" s="10">
        <v>19293.8</v>
      </c>
      <c r="D21" s="10"/>
      <c r="E21" s="10"/>
      <c r="F21" s="10"/>
      <c r="G21" s="10"/>
      <c r="H21" s="10"/>
      <c r="I21" s="10"/>
      <c r="J21" s="10"/>
      <c r="K21" s="10"/>
      <c r="L21" s="44">
        <f aca="true" t="shared" si="2" ref="L21:L26">SUM(C21:K21)</f>
        <v>19293.8</v>
      </c>
      <c r="M21" s="5"/>
      <c r="N21" s="24">
        <v>19293.8</v>
      </c>
      <c r="O21" s="5">
        <f t="shared" si="1"/>
        <v>0</v>
      </c>
    </row>
    <row r="22" spans="1:15" s="9" customFormat="1" ht="16.5" customHeight="1">
      <c r="A22" s="5"/>
      <c r="B22" s="38" t="s">
        <v>28</v>
      </c>
      <c r="C22" s="10"/>
      <c r="D22" s="10"/>
      <c r="E22" s="10"/>
      <c r="F22" s="10"/>
      <c r="G22" s="10"/>
      <c r="H22" s="10"/>
      <c r="I22" s="10"/>
      <c r="J22" s="10"/>
      <c r="K22" s="10">
        <v>91301785.78</v>
      </c>
      <c r="L22" s="44">
        <f t="shared" si="2"/>
        <v>91301785.78</v>
      </c>
      <c r="M22" s="5"/>
      <c r="N22" s="24">
        <v>91301785.78</v>
      </c>
      <c r="O22" s="5">
        <f t="shared" si="1"/>
        <v>0</v>
      </c>
    </row>
    <row r="23" spans="1:15" s="9" customFormat="1" ht="16.5" customHeight="1">
      <c r="A23" s="5"/>
      <c r="B23" s="38" t="s">
        <v>29</v>
      </c>
      <c r="C23" s="10">
        <v>-80708870</v>
      </c>
      <c r="D23" s="10">
        <v>-121030751.82</v>
      </c>
      <c r="E23" s="10"/>
      <c r="F23" s="10">
        <v>21927928</v>
      </c>
      <c r="G23" s="10">
        <v>-9000000</v>
      </c>
      <c r="H23" s="10">
        <v>0.01</v>
      </c>
      <c r="I23" s="10">
        <v>15131072</v>
      </c>
      <c r="J23" s="10">
        <v>2656054.68</v>
      </c>
      <c r="K23" s="22"/>
      <c r="L23" s="45">
        <f t="shared" si="2"/>
        <v>-171024567.13</v>
      </c>
      <c r="M23" s="5"/>
      <c r="N23" s="24">
        <v>-171024567.13</v>
      </c>
      <c r="O23" s="5">
        <f t="shared" si="1"/>
        <v>0</v>
      </c>
    </row>
    <row r="24" spans="1:15" s="9" customFormat="1" ht="27.75" customHeight="1">
      <c r="A24" s="5"/>
      <c r="B24" s="38" t="s">
        <v>26</v>
      </c>
      <c r="C24" s="10">
        <v>-2065900.16</v>
      </c>
      <c r="D24" s="10"/>
      <c r="E24" s="10"/>
      <c r="F24" s="10"/>
      <c r="G24" s="10"/>
      <c r="H24" s="10"/>
      <c r="I24" s="10"/>
      <c r="J24" s="12"/>
      <c r="K24" s="10"/>
      <c r="L24" s="44">
        <f t="shared" si="2"/>
        <v>-2065900.16</v>
      </c>
      <c r="M24" s="5"/>
      <c r="N24" s="24">
        <v>-2065900.16</v>
      </c>
      <c r="O24" s="5">
        <f t="shared" si="1"/>
        <v>0</v>
      </c>
    </row>
    <row r="25" spans="1:15" s="9" customFormat="1" ht="16.5" customHeight="1">
      <c r="A25" s="5"/>
      <c r="B25" s="41" t="s">
        <v>30</v>
      </c>
      <c r="C25" s="33">
        <v>5561</v>
      </c>
      <c r="D25" s="33"/>
      <c r="E25" s="33"/>
      <c r="F25" s="33"/>
      <c r="G25" s="33"/>
      <c r="H25" s="33"/>
      <c r="I25" s="33"/>
      <c r="J25" s="33"/>
      <c r="K25" s="33"/>
      <c r="L25" s="46">
        <f t="shared" si="2"/>
        <v>5561</v>
      </c>
      <c r="M25" s="5"/>
      <c r="N25" s="24">
        <v>5561</v>
      </c>
      <c r="O25" s="5">
        <f t="shared" si="1"/>
        <v>0</v>
      </c>
    </row>
    <row r="26" spans="1:15" s="9" customFormat="1" ht="16.5" customHeight="1" thickBot="1">
      <c r="A26" s="5"/>
      <c r="B26" s="29" t="s">
        <v>12</v>
      </c>
      <c r="C26" s="30">
        <f aca="true" t="shared" si="3" ref="C26:K26">SUM(C8:C25)</f>
        <v>-8664791.249999989</v>
      </c>
      <c r="D26" s="47">
        <f t="shared" si="3"/>
        <v>265946332.78000003</v>
      </c>
      <c r="E26" s="30">
        <f t="shared" si="3"/>
        <v>40744957.54</v>
      </c>
      <c r="F26" s="30">
        <f t="shared" si="3"/>
        <v>376687816.34000003</v>
      </c>
      <c r="G26" s="30">
        <f t="shared" si="3"/>
        <v>-9000000</v>
      </c>
      <c r="H26" s="30">
        <f t="shared" si="3"/>
        <v>-12856198.549999999</v>
      </c>
      <c r="I26" s="30">
        <f t="shared" si="3"/>
        <v>81999187.67999999</v>
      </c>
      <c r="J26" s="30">
        <f t="shared" si="3"/>
        <v>279709251.7</v>
      </c>
      <c r="K26" s="30">
        <f t="shared" si="3"/>
        <v>91301785.78</v>
      </c>
      <c r="L26" s="31">
        <f t="shared" si="2"/>
        <v>1105868342.02</v>
      </c>
      <c r="M26" s="5"/>
      <c r="N26" s="25">
        <f>SUM(N8:N25)</f>
        <v>1105868342.0199997</v>
      </c>
      <c r="O26" s="5">
        <f t="shared" si="1"/>
        <v>0</v>
      </c>
    </row>
    <row r="27" spans="1:13" s="9" customFormat="1" ht="16.5" customHeight="1">
      <c r="A27" s="5"/>
      <c r="B27" s="6"/>
      <c r="C27" s="6"/>
      <c r="D27" s="6"/>
      <c r="E27" s="7"/>
      <c r="F27" s="7"/>
      <c r="G27" s="8"/>
      <c r="H27" s="6"/>
      <c r="I27" s="6"/>
      <c r="J27" s="6"/>
      <c r="K27" s="6"/>
      <c r="L27" s="6"/>
      <c r="M27" s="5"/>
    </row>
    <row r="28" spans="1:13" s="9" customFormat="1" ht="16.5" customHeight="1">
      <c r="A28" s="5"/>
      <c r="B28" s="6"/>
      <c r="C28" s="6"/>
      <c r="D28" s="6"/>
      <c r="E28" s="7"/>
      <c r="F28" s="7"/>
      <c r="G28" s="8"/>
      <c r="H28" s="6"/>
      <c r="I28" s="6"/>
      <c r="J28" s="6"/>
      <c r="K28" s="6"/>
      <c r="L28" s="6">
        <f>SUM(C26:K26)</f>
        <v>1105868342.02</v>
      </c>
      <c r="M28" s="5"/>
    </row>
    <row r="29" spans="1:13" ht="16.5" customHeight="1" thickBot="1">
      <c r="A29" s="1"/>
      <c r="B29" s="3" t="s">
        <v>31</v>
      </c>
      <c r="C29" s="6"/>
      <c r="D29" s="6"/>
      <c r="E29" s="7"/>
      <c r="F29" s="7"/>
      <c r="G29" s="8"/>
      <c r="H29" s="6"/>
      <c r="I29" s="6"/>
      <c r="J29" s="6"/>
      <c r="K29" s="6"/>
      <c r="L29" s="6"/>
      <c r="M29"/>
    </row>
    <row r="30" spans="1:13" ht="24" customHeight="1" thickBot="1">
      <c r="A30" s="1"/>
      <c r="B30" s="26" t="s">
        <v>2</v>
      </c>
      <c r="C30" s="27" t="s">
        <v>3</v>
      </c>
      <c r="D30" s="27" t="s">
        <v>4</v>
      </c>
      <c r="E30" s="27" t="s">
        <v>5</v>
      </c>
      <c r="F30" s="27" t="s">
        <v>6</v>
      </c>
      <c r="G30" s="27" t="s">
        <v>7</v>
      </c>
      <c r="H30" s="27" t="s">
        <v>8</v>
      </c>
      <c r="I30" s="27" t="s">
        <v>9</v>
      </c>
      <c r="J30" s="27" t="s">
        <v>10</v>
      </c>
      <c r="K30" s="34" t="s">
        <v>11</v>
      </c>
      <c r="L30" s="28" t="s">
        <v>12</v>
      </c>
      <c r="M30"/>
    </row>
    <row r="31" spans="1:14" ht="13.5" customHeight="1">
      <c r="A31" s="1"/>
      <c r="B31" s="36" t="s">
        <v>13</v>
      </c>
      <c r="C31" s="32">
        <v>183960.6</v>
      </c>
      <c r="D31" s="19"/>
      <c r="E31" s="32"/>
      <c r="F31" s="32">
        <v>995000</v>
      </c>
      <c r="G31" s="32"/>
      <c r="H31" s="32"/>
      <c r="I31" s="32">
        <v>505000</v>
      </c>
      <c r="J31" s="32"/>
      <c r="K31" s="37"/>
      <c r="L31" s="43">
        <f aca="true" t="shared" si="4" ref="L31:L49">SUM(C31:K31)</f>
        <v>1683960.6</v>
      </c>
      <c r="M31"/>
      <c r="N31" s="23">
        <v>1683960.6</v>
      </c>
    </row>
    <row r="32" spans="1:14" ht="13.5" customHeight="1">
      <c r="A32" s="1"/>
      <c r="B32" s="38" t="s">
        <v>14</v>
      </c>
      <c r="C32" s="10">
        <v>66500</v>
      </c>
      <c r="D32" s="10"/>
      <c r="E32" s="10"/>
      <c r="F32" s="10"/>
      <c r="G32" s="10"/>
      <c r="H32" s="10"/>
      <c r="I32" s="10"/>
      <c r="J32" s="10"/>
      <c r="K32" s="39"/>
      <c r="L32" s="44">
        <f t="shared" si="4"/>
        <v>66500</v>
      </c>
      <c r="M32"/>
      <c r="N32" s="24">
        <v>66500</v>
      </c>
    </row>
    <row r="33" spans="1:14" ht="13.5" customHeight="1">
      <c r="A33" s="1"/>
      <c r="B33" s="38" t="s">
        <v>15</v>
      </c>
      <c r="C33" s="10">
        <v>5440</v>
      </c>
      <c r="D33" s="10"/>
      <c r="E33" s="10"/>
      <c r="F33" s="10"/>
      <c r="G33" s="10"/>
      <c r="H33" s="10"/>
      <c r="I33" s="10"/>
      <c r="J33" s="10"/>
      <c r="K33" s="39"/>
      <c r="L33" s="44">
        <f t="shared" si="4"/>
        <v>5440</v>
      </c>
      <c r="M33"/>
      <c r="N33" s="24">
        <v>5440</v>
      </c>
    </row>
    <row r="34" spans="1:14" ht="13.5" customHeight="1">
      <c r="A34" s="1"/>
      <c r="B34" s="38" t="s">
        <v>16</v>
      </c>
      <c r="C34" s="10">
        <v>21036.6</v>
      </c>
      <c r="D34" s="10"/>
      <c r="E34" s="10"/>
      <c r="F34" s="10"/>
      <c r="G34" s="10"/>
      <c r="H34" s="10"/>
      <c r="I34" s="10"/>
      <c r="J34" s="10"/>
      <c r="K34" s="39"/>
      <c r="L34" s="44">
        <f t="shared" si="4"/>
        <v>21036.6</v>
      </c>
      <c r="M34"/>
      <c r="N34" s="24">
        <v>21036.6</v>
      </c>
    </row>
    <row r="35" spans="1:14" ht="13.5" customHeight="1">
      <c r="A35" s="1"/>
      <c r="B35" s="38" t="s">
        <v>17</v>
      </c>
      <c r="C35" s="10">
        <v>722659.35</v>
      </c>
      <c r="D35" s="10">
        <v>4531645.56</v>
      </c>
      <c r="E35" s="10"/>
      <c r="F35" s="10">
        <v>6600750</v>
      </c>
      <c r="G35" s="10"/>
      <c r="H35" s="10"/>
      <c r="I35" s="10">
        <v>21400000</v>
      </c>
      <c r="J35" s="10">
        <v>22831313.7</v>
      </c>
      <c r="K35" s="39"/>
      <c r="L35" s="44">
        <f t="shared" si="4"/>
        <v>56086368.61</v>
      </c>
      <c r="M35"/>
      <c r="N35" s="24">
        <v>56086368.61</v>
      </c>
    </row>
    <row r="36" spans="1:14" ht="13.5" customHeight="1">
      <c r="A36" s="1"/>
      <c r="B36" s="38" t="s">
        <v>18</v>
      </c>
      <c r="C36" s="10">
        <v>1554977.9</v>
      </c>
      <c r="D36" s="10">
        <v>-4400000</v>
      </c>
      <c r="E36" s="10">
        <v>700000</v>
      </c>
      <c r="F36" s="10"/>
      <c r="G36" s="10"/>
      <c r="H36" s="10">
        <v>3870000</v>
      </c>
      <c r="I36" s="10"/>
      <c r="J36" s="10">
        <v>10582530.76</v>
      </c>
      <c r="K36" s="39"/>
      <c r="L36" s="44">
        <f t="shared" si="4"/>
        <v>12307508.66</v>
      </c>
      <c r="M36"/>
      <c r="N36" s="24">
        <v>12307508.66</v>
      </c>
    </row>
    <row r="37" spans="1:14" ht="35.25" customHeight="1">
      <c r="A37" s="1"/>
      <c r="B37" s="38" t="s">
        <v>19</v>
      </c>
      <c r="C37" s="10">
        <v>1921236.5</v>
      </c>
      <c r="D37" s="10">
        <v>-17481.03</v>
      </c>
      <c r="E37" s="10">
        <v>6497.3</v>
      </c>
      <c r="F37" s="10"/>
      <c r="G37" s="10"/>
      <c r="H37" s="10">
        <v>10983.73</v>
      </c>
      <c r="I37" s="10"/>
      <c r="J37" s="10"/>
      <c r="K37" s="39"/>
      <c r="L37" s="44">
        <f t="shared" si="4"/>
        <v>1921236.5</v>
      </c>
      <c r="M37"/>
      <c r="N37" s="24">
        <v>1921236.5</v>
      </c>
    </row>
    <row r="38" spans="1:14" ht="25.5">
      <c r="A38" s="1"/>
      <c r="B38" s="38" t="s">
        <v>20</v>
      </c>
      <c r="C38" s="10">
        <v>348207.4</v>
      </c>
      <c r="D38" s="10">
        <v>-232319.13</v>
      </c>
      <c r="E38" s="10"/>
      <c r="F38" s="10">
        <v>303465.43</v>
      </c>
      <c r="G38" s="10"/>
      <c r="H38" s="10">
        <v>299999.99</v>
      </c>
      <c r="I38" s="20">
        <v>2579908.68</v>
      </c>
      <c r="J38" s="10">
        <v>474560.23</v>
      </c>
      <c r="K38" s="39"/>
      <c r="L38" s="44">
        <f t="shared" si="4"/>
        <v>3773822.6</v>
      </c>
      <c r="M38"/>
      <c r="N38" s="24">
        <v>3773822.6</v>
      </c>
    </row>
    <row r="39" spans="1:14" ht="22.5" customHeight="1">
      <c r="A39" s="1"/>
      <c r="B39" s="38" t="s">
        <v>21</v>
      </c>
      <c r="C39" s="10">
        <v>25753241.98</v>
      </c>
      <c r="D39" s="10">
        <v>3317694.93</v>
      </c>
      <c r="E39" s="10"/>
      <c r="F39" s="10">
        <v>15030084.88</v>
      </c>
      <c r="G39" s="10"/>
      <c r="H39" s="10">
        <v>786652.86</v>
      </c>
      <c r="I39" s="10">
        <v>3252550</v>
      </c>
      <c r="J39" s="10"/>
      <c r="K39" s="39"/>
      <c r="L39" s="44">
        <f t="shared" si="4"/>
        <v>48140224.65</v>
      </c>
      <c r="M39"/>
      <c r="N39" s="24">
        <v>48140224.65</v>
      </c>
    </row>
    <row r="40" spans="1:14" ht="12.75">
      <c r="A40" s="1"/>
      <c r="B40" s="38" t="s">
        <v>22</v>
      </c>
      <c r="C40" s="10">
        <v>50130406.12</v>
      </c>
      <c r="D40" s="10">
        <v>-517698.75</v>
      </c>
      <c r="E40" s="10">
        <v>196369.92</v>
      </c>
      <c r="F40" s="22">
        <v>334214</v>
      </c>
      <c r="G40" s="22"/>
      <c r="H40" s="10">
        <v>1852278</v>
      </c>
      <c r="I40" s="10"/>
      <c r="J40" s="10">
        <v>326055.1</v>
      </c>
      <c r="K40" s="39"/>
      <c r="L40" s="44">
        <f t="shared" si="4"/>
        <v>52321624.39</v>
      </c>
      <c r="M40"/>
      <c r="N40" s="24">
        <v>52321624.39</v>
      </c>
    </row>
    <row r="41" spans="1:14" ht="25.5">
      <c r="A41" s="1"/>
      <c r="B41" s="38" t="s">
        <v>23</v>
      </c>
      <c r="C41" s="10">
        <v>307745.6</v>
      </c>
      <c r="D41" s="10">
        <v>-1103730</v>
      </c>
      <c r="E41" s="10"/>
      <c r="F41" s="10">
        <v>49910730</v>
      </c>
      <c r="G41" s="10"/>
      <c r="H41" s="10">
        <v>-170000</v>
      </c>
      <c r="I41" s="10"/>
      <c r="J41" s="10">
        <v>600000</v>
      </c>
      <c r="K41" s="39"/>
      <c r="L41" s="44">
        <f t="shared" si="4"/>
        <v>49544745.6</v>
      </c>
      <c r="M41"/>
      <c r="N41" s="24">
        <v>49544745.599999994</v>
      </c>
    </row>
    <row r="42" spans="1:14" ht="25.5">
      <c r="A42" s="1"/>
      <c r="B42" s="38" t="s">
        <v>24</v>
      </c>
      <c r="C42" s="10">
        <v>865731.99</v>
      </c>
      <c r="D42" s="10">
        <v>-435224</v>
      </c>
      <c r="E42" s="10">
        <v>500000</v>
      </c>
      <c r="F42" s="10">
        <v>-1580620</v>
      </c>
      <c r="G42" s="10"/>
      <c r="H42" s="10">
        <v>131504.52</v>
      </c>
      <c r="I42" s="10">
        <v>1796519.48</v>
      </c>
      <c r="J42" s="10">
        <v>5305263.15</v>
      </c>
      <c r="K42" s="39"/>
      <c r="L42" s="44">
        <f t="shared" si="4"/>
        <v>6583175.140000001</v>
      </c>
      <c r="M42"/>
      <c r="N42" s="24">
        <v>6583175.14</v>
      </c>
    </row>
    <row r="43" spans="1:14" ht="25.5">
      <c r="A43" s="1"/>
      <c r="B43" s="38" t="s">
        <v>25</v>
      </c>
      <c r="C43" s="10">
        <v>3868800.01</v>
      </c>
      <c r="D43" s="10">
        <v>423731.58</v>
      </c>
      <c r="E43" s="10"/>
      <c r="F43" s="10">
        <v>28942275.57</v>
      </c>
      <c r="G43" s="10"/>
      <c r="H43" s="10"/>
      <c r="I43" s="10"/>
      <c r="J43" s="12"/>
      <c r="K43" s="39"/>
      <c r="L43" s="44">
        <f t="shared" si="4"/>
        <v>33234807.16</v>
      </c>
      <c r="M43"/>
      <c r="N43" s="24">
        <v>33234807.16</v>
      </c>
    </row>
    <row r="44" spans="1:14" ht="13.5" customHeight="1">
      <c r="A44" s="1"/>
      <c r="B44" s="38" t="s">
        <v>27</v>
      </c>
      <c r="C44" s="10">
        <v>19293.8</v>
      </c>
      <c r="D44" s="10"/>
      <c r="E44" s="10"/>
      <c r="F44" s="10"/>
      <c r="G44" s="10"/>
      <c r="H44" s="10"/>
      <c r="I44" s="10"/>
      <c r="J44" s="10"/>
      <c r="K44" s="39"/>
      <c r="L44" s="44">
        <f t="shared" si="4"/>
        <v>19293.8</v>
      </c>
      <c r="M44"/>
      <c r="N44" s="24">
        <v>19293.8</v>
      </c>
    </row>
    <row r="45" spans="1:14" ht="13.5" customHeight="1">
      <c r="A45" s="1"/>
      <c r="B45" s="38" t="s">
        <v>28</v>
      </c>
      <c r="C45" s="10"/>
      <c r="D45" s="10"/>
      <c r="E45" s="10"/>
      <c r="F45" s="10"/>
      <c r="G45" s="10"/>
      <c r="H45" s="10"/>
      <c r="I45" s="10"/>
      <c r="J45" s="10"/>
      <c r="K45" s="39">
        <v>81301785.78</v>
      </c>
      <c r="L45" s="44">
        <f t="shared" si="4"/>
        <v>81301785.78</v>
      </c>
      <c r="M45"/>
      <c r="N45" s="24">
        <v>81301785.78</v>
      </c>
    </row>
    <row r="46" spans="1:14" ht="13.5" customHeight="1">
      <c r="A46" s="1"/>
      <c r="B46" s="38" t="s">
        <v>29</v>
      </c>
      <c r="C46" s="10">
        <v>-55187307.79</v>
      </c>
      <c r="D46" s="10">
        <v>-90156054.68</v>
      </c>
      <c r="E46" s="10"/>
      <c r="F46" s="10">
        <v>39937448.71</v>
      </c>
      <c r="G46" s="10">
        <v>-4532395.56</v>
      </c>
      <c r="H46" s="10">
        <v>0.01</v>
      </c>
      <c r="I46" s="10">
        <v>4060000</v>
      </c>
      <c r="J46" s="10">
        <v>2656054.68</v>
      </c>
      <c r="K46" s="40"/>
      <c r="L46" s="45">
        <f t="shared" si="4"/>
        <v>-103222254.62999998</v>
      </c>
      <c r="M46"/>
      <c r="N46" s="24">
        <v>-103222254.63</v>
      </c>
    </row>
    <row r="47" spans="1:14" ht="24.75" customHeight="1">
      <c r="A47" s="1"/>
      <c r="B47" s="38" t="s">
        <v>26</v>
      </c>
      <c r="C47" s="10">
        <v>123873.1</v>
      </c>
      <c r="D47" s="10"/>
      <c r="E47" s="10"/>
      <c r="F47" s="10"/>
      <c r="G47" s="10"/>
      <c r="H47" s="10"/>
      <c r="I47" s="10"/>
      <c r="J47" s="12"/>
      <c r="K47" s="39"/>
      <c r="L47" s="44">
        <f t="shared" si="4"/>
        <v>123873.1</v>
      </c>
      <c r="M47"/>
      <c r="N47" s="24">
        <v>123873.1</v>
      </c>
    </row>
    <row r="48" spans="1:14" ht="13.5" customHeight="1">
      <c r="A48" s="1"/>
      <c r="B48" s="41" t="s">
        <v>30</v>
      </c>
      <c r="C48" s="33">
        <v>5561</v>
      </c>
      <c r="D48" s="33"/>
      <c r="E48" s="33"/>
      <c r="F48" s="33"/>
      <c r="G48" s="33"/>
      <c r="H48" s="33"/>
      <c r="I48" s="33"/>
      <c r="J48" s="33"/>
      <c r="K48" s="42"/>
      <c r="L48" s="46">
        <f t="shared" si="4"/>
        <v>5561</v>
      </c>
      <c r="M48"/>
      <c r="N48" s="24">
        <v>5561</v>
      </c>
    </row>
    <row r="49" spans="1:14" ht="24" customHeight="1" thickBot="1">
      <c r="A49" s="1"/>
      <c r="B49" s="29" t="s">
        <v>12</v>
      </c>
      <c r="C49" s="30">
        <f>SUM(C31:C48)</f>
        <v>30711364.159999996</v>
      </c>
      <c r="D49" s="47">
        <f>SUM(D31:D48)</f>
        <v>-88589435.52000001</v>
      </c>
      <c r="E49" s="30">
        <f>SUM(E31:E48)</f>
        <v>1402867.2200000002</v>
      </c>
      <c r="F49" s="30">
        <f>SUM(F31:F48)</f>
        <v>140473348.59</v>
      </c>
      <c r="G49" s="30">
        <f>SUM(G31:G48)</f>
        <v>-4532395.56</v>
      </c>
      <c r="H49" s="30">
        <f>SUM(H31:H48)</f>
        <v>6781419.109999999</v>
      </c>
      <c r="I49" s="30">
        <f>SUM(I31:I48)</f>
        <v>33593978.16</v>
      </c>
      <c r="J49" s="30">
        <f>SUM(J31:J48)</f>
        <v>42775777.62</v>
      </c>
      <c r="K49" s="35">
        <f>SUM(K31:K48)</f>
        <v>81301785.78</v>
      </c>
      <c r="L49" s="31">
        <f t="shared" si="4"/>
        <v>243918709.55999997</v>
      </c>
      <c r="M49"/>
      <c r="N49" s="25">
        <f>SUM(N31:N48)</f>
        <v>243918709.56000003</v>
      </c>
    </row>
    <row r="50" spans="2:12" ht="12.75">
      <c r="B50" s="11"/>
      <c r="C50" s="1"/>
      <c r="D50" s="1"/>
      <c r="E50" s="1"/>
      <c r="F50" s="1"/>
      <c r="G50" s="1"/>
      <c r="H50" s="1"/>
      <c r="I50" s="1"/>
      <c r="J50" s="1"/>
      <c r="K50" s="1"/>
      <c r="L50" s="2"/>
    </row>
    <row r="52" spans="1:13" s="9" customFormat="1" ht="16.5" customHeight="1" thickBot="1">
      <c r="A52" s="5"/>
      <c r="B52" s="18" t="s">
        <v>33</v>
      </c>
      <c r="C52" s="18"/>
      <c r="D52" s="18"/>
      <c r="E52" s="7"/>
      <c r="F52" s="7"/>
      <c r="G52" s="8"/>
      <c r="H52" s="6"/>
      <c r="I52" s="6"/>
      <c r="J52" s="6"/>
      <c r="K52" s="6"/>
      <c r="L52" s="6"/>
      <c r="M52" s="5"/>
    </row>
    <row r="53" spans="1:14" s="9" customFormat="1" ht="16.5" customHeight="1">
      <c r="A53" s="5"/>
      <c r="B53" s="51" t="s">
        <v>2</v>
      </c>
      <c r="C53" s="52" t="s">
        <v>3</v>
      </c>
      <c r="D53" s="52" t="s">
        <v>4</v>
      </c>
      <c r="E53" s="52" t="s">
        <v>5</v>
      </c>
      <c r="F53" s="52" t="s">
        <v>6</v>
      </c>
      <c r="G53" s="52" t="s">
        <v>7</v>
      </c>
      <c r="H53" s="52" t="s">
        <v>8</v>
      </c>
      <c r="I53" s="52" t="s">
        <v>9</v>
      </c>
      <c r="J53" s="52" t="s">
        <v>10</v>
      </c>
      <c r="K53" s="53" t="s">
        <v>11</v>
      </c>
      <c r="L53" s="54" t="s">
        <v>12</v>
      </c>
      <c r="M53" s="5"/>
      <c r="N53" s="55"/>
    </row>
    <row r="54" spans="1:15" s="9" customFormat="1" ht="16.5" customHeight="1">
      <c r="A54" s="5"/>
      <c r="B54" s="48" t="s">
        <v>13</v>
      </c>
      <c r="C54" s="10">
        <f>C8-C31</f>
        <v>0</v>
      </c>
      <c r="D54" s="10">
        <f aca="true" t="shared" si="5" ref="D54:K54">D8-D31</f>
        <v>0</v>
      </c>
      <c r="E54" s="10">
        <f t="shared" si="5"/>
        <v>0</v>
      </c>
      <c r="F54" s="10">
        <f t="shared" si="5"/>
        <v>0</v>
      </c>
      <c r="G54" s="10">
        <f t="shared" si="5"/>
        <v>0</v>
      </c>
      <c r="H54" s="10">
        <f t="shared" si="5"/>
        <v>0</v>
      </c>
      <c r="I54" s="10">
        <f t="shared" si="5"/>
        <v>0</v>
      </c>
      <c r="J54" s="10">
        <f t="shared" si="5"/>
        <v>0</v>
      </c>
      <c r="K54" s="39">
        <f t="shared" si="5"/>
        <v>0</v>
      </c>
      <c r="L54" s="44">
        <f aca="true" t="shared" si="6" ref="L54:L66">SUM(C54:K54)</f>
        <v>0</v>
      </c>
      <c r="M54" s="5"/>
      <c r="N54" s="5"/>
      <c r="O54" s="5"/>
    </row>
    <row r="55" spans="1:15" s="9" customFormat="1" ht="16.5" customHeight="1">
      <c r="A55" s="5"/>
      <c r="B55" s="48" t="s">
        <v>14</v>
      </c>
      <c r="C55" s="10">
        <f aca="true" t="shared" si="7" ref="C55:K71">C9-C32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7"/>
        <v>0</v>
      </c>
      <c r="H55" s="10">
        <f t="shared" si="7"/>
        <v>0</v>
      </c>
      <c r="I55" s="10">
        <f t="shared" si="7"/>
        <v>0</v>
      </c>
      <c r="J55" s="10">
        <f t="shared" si="7"/>
        <v>0</v>
      </c>
      <c r="K55" s="39">
        <f t="shared" si="7"/>
        <v>0</v>
      </c>
      <c r="L55" s="44">
        <f t="shared" si="6"/>
        <v>0</v>
      </c>
      <c r="M55" s="5"/>
      <c r="N55" s="5"/>
      <c r="O55" s="5"/>
    </row>
    <row r="56" spans="1:15" s="9" customFormat="1" ht="16.5" customHeight="1">
      <c r="A56" s="5"/>
      <c r="B56" s="48" t="s">
        <v>15</v>
      </c>
      <c r="C56" s="10">
        <f t="shared" si="7"/>
        <v>0</v>
      </c>
      <c r="D56" s="10">
        <f t="shared" si="7"/>
        <v>0</v>
      </c>
      <c r="E56" s="10">
        <f t="shared" si="7"/>
        <v>0</v>
      </c>
      <c r="F56" s="10">
        <f t="shared" si="7"/>
        <v>0</v>
      </c>
      <c r="G56" s="10">
        <f t="shared" si="7"/>
        <v>0</v>
      </c>
      <c r="H56" s="10">
        <f t="shared" si="7"/>
        <v>0</v>
      </c>
      <c r="I56" s="10">
        <f t="shared" si="7"/>
        <v>0</v>
      </c>
      <c r="J56" s="10">
        <f t="shared" si="7"/>
        <v>0</v>
      </c>
      <c r="K56" s="39">
        <f t="shared" si="7"/>
        <v>0</v>
      </c>
      <c r="L56" s="44">
        <f t="shared" si="6"/>
        <v>0</v>
      </c>
      <c r="M56" s="5"/>
      <c r="N56" s="5"/>
      <c r="O56" s="5"/>
    </row>
    <row r="57" spans="1:15" s="9" customFormat="1" ht="16.5" customHeight="1">
      <c r="A57" s="5"/>
      <c r="B57" s="48" t="s">
        <v>16</v>
      </c>
      <c r="C57" s="10">
        <f t="shared" si="7"/>
        <v>0</v>
      </c>
      <c r="D57" s="10">
        <f t="shared" si="7"/>
        <v>0</v>
      </c>
      <c r="E57" s="10">
        <f t="shared" si="7"/>
        <v>0</v>
      </c>
      <c r="F57" s="10">
        <f t="shared" si="7"/>
        <v>0</v>
      </c>
      <c r="G57" s="10">
        <f t="shared" si="7"/>
        <v>0</v>
      </c>
      <c r="H57" s="10">
        <f t="shared" si="7"/>
        <v>0</v>
      </c>
      <c r="I57" s="10">
        <f t="shared" si="7"/>
        <v>0</v>
      </c>
      <c r="J57" s="10">
        <f t="shared" si="7"/>
        <v>0</v>
      </c>
      <c r="K57" s="39">
        <f t="shared" si="7"/>
        <v>0</v>
      </c>
      <c r="L57" s="44">
        <f t="shared" si="6"/>
        <v>0</v>
      </c>
      <c r="M57" s="5"/>
      <c r="N57" s="5"/>
      <c r="O57" s="5"/>
    </row>
    <row r="58" spans="1:15" s="9" customFormat="1" ht="16.5" customHeight="1">
      <c r="A58" s="5"/>
      <c r="B58" s="48" t="s">
        <v>17</v>
      </c>
      <c r="C58" s="10">
        <f t="shared" si="7"/>
        <v>1833.9000000000233</v>
      </c>
      <c r="D58" s="10">
        <f t="shared" si="7"/>
        <v>900000</v>
      </c>
      <c r="E58" s="10">
        <f t="shared" si="7"/>
        <v>0</v>
      </c>
      <c r="F58" s="10">
        <f t="shared" si="7"/>
        <v>7629751.6899999995</v>
      </c>
      <c r="G58" s="10">
        <f t="shared" si="7"/>
        <v>0</v>
      </c>
      <c r="H58" s="10">
        <f t="shared" si="7"/>
        <v>0</v>
      </c>
      <c r="I58" s="10">
        <f t="shared" si="7"/>
        <v>13957852.75</v>
      </c>
      <c r="J58" s="10">
        <f t="shared" si="7"/>
        <v>71972749.42999999</v>
      </c>
      <c r="K58" s="39">
        <f t="shared" si="7"/>
        <v>0</v>
      </c>
      <c r="L58" s="44">
        <f t="shared" si="6"/>
        <v>94462187.77</v>
      </c>
      <c r="M58" s="5"/>
      <c r="N58" s="5"/>
      <c r="O58" s="5"/>
    </row>
    <row r="59" spans="1:15" s="9" customFormat="1" ht="16.5" customHeight="1">
      <c r="A59" s="5"/>
      <c r="B59" s="48" t="s">
        <v>18</v>
      </c>
      <c r="C59" s="10">
        <f t="shared" si="7"/>
        <v>-2012129.2999999998</v>
      </c>
      <c r="D59" s="10">
        <f t="shared" si="7"/>
        <v>-8715000</v>
      </c>
      <c r="E59" s="10">
        <f t="shared" si="7"/>
        <v>0</v>
      </c>
      <c r="F59" s="10">
        <f t="shared" si="7"/>
        <v>750000</v>
      </c>
      <c r="G59" s="10">
        <f t="shared" si="7"/>
        <v>0</v>
      </c>
      <c r="H59" s="10">
        <f t="shared" si="7"/>
        <v>12507769.78</v>
      </c>
      <c r="I59" s="10">
        <f t="shared" si="7"/>
        <v>-5000000</v>
      </c>
      <c r="J59" s="10">
        <f t="shared" si="7"/>
        <v>63682957.809999995</v>
      </c>
      <c r="K59" s="39">
        <f t="shared" si="7"/>
        <v>0</v>
      </c>
      <c r="L59" s="44">
        <f t="shared" si="6"/>
        <v>61213598.28999999</v>
      </c>
      <c r="M59" s="5"/>
      <c r="N59" s="5"/>
      <c r="O59" s="5"/>
    </row>
    <row r="60" spans="1:15" s="9" customFormat="1" ht="36" customHeight="1">
      <c r="A60" s="5"/>
      <c r="B60" s="48" t="s">
        <v>19</v>
      </c>
      <c r="C60" s="10">
        <f t="shared" si="7"/>
        <v>-9039371.79</v>
      </c>
      <c r="D60" s="10">
        <f t="shared" si="7"/>
        <v>641111.31</v>
      </c>
      <c r="E60" s="10">
        <f t="shared" si="7"/>
        <v>0</v>
      </c>
      <c r="F60" s="10">
        <f t="shared" si="7"/>
        <v>158887.26</v>
      </c>
      <c r="G60" s="10">
        <f t="shared" si="7"/>
        <v>0</v>
      </c>
      <c r="H60" s="10">
        <f t="shared" si="7"/>
        <v>0</v>
      </c>
      <c r="I60" s="10">
        <f t="shared" si="7"/>
        <v>0</v>
      </c>
      <c r="J60" s="10">
        <f t="shared" si="7"/>
        <v>0</v>
      </c>
      <c r="K60" s="39">
        <f t="shared" si="7"/>
        <v>0</v>
      </c>
      <c r="L60" s="44">
        <f t="shared" si="6"/>
        <v>-8239373.219999999</v>
      </c>
      <c r="M60" s="5"/>
      <c r="N60" s="5"/>
      <c r="O60" s="5"/>
    </row>
    <row r="61" spans="1:15" s="9" customFormat="1" ht="30.75" customHeight="1">
      <c r="A61" s="5"/>
      <c r="B61" s="48" t="s">
        <v>20</v>
      </c>
      <c r="C61" s="10">
        <f t="shared" si="7"/>
        <v>-4158711.32</v>
      </c>
      <c r="D61" s="10">
        <f t="shared" si="7"/>
        <v>-150768.5</v>
      </c>
      <c r="E61" s="10">
        <f t="shared" si="7"/>
        <v>0</v>
      </c>
      <c r="F61" s="10">
        <f t="shared" si="7"/>
        <v>18242553.830000002</v>
      </c>
      <c r="G61" s="10">
        <f t="shared" si="7"/>
        <v>0</v>
      </c>
      <c r="H61" s="10">
        <f t="shared" si="7"/>
        <v>0</v>
      </c>
      <c r="I61" s="20">
        <f t="shared" si="7"/>
        <v>26657657.45</v>
      </c>
      <c r="J61" s="10">
        <f t="shared" si="7"/>
        <v>11537146.709999999</v>
      </c>
      <c r="K61" s="39">
        <f t="shared" si="7"/>
        <v>0</v>
      </c>
      <c r="L61" s="44">
        <f t="shared" si="6"/>
        <v>52127878.17</v>
      </c>
      <c r="M61" s="5"/>
      <c r="N61" s="5"/>
      <c r="O61" s="5"/>
    </row>
    <row r="62" spans="1:15" s="9" customFormat="1" ht="25.5" customHeight="1">
      <c r="A62" s="5"/>
      <c r="B62" s="48" t="s">
        <v>21</v>
      </c>
      <c r="C62" s="10">
        <f t="shared" si="7"/>
        <v>-20418565.39</v>
      </c>
      <c r="D62" s="10">
        <f t="shared" si="7"/>
        <v>10571180.98</v>
      </c>
      <c r="E62" s="10">
        <f t="shared" si="7"/>
        <v>19029332.77</v>
      </c>
      <c r="F62" s="10">
        <f t="shared" si="7"/>
        <v>-6136165.970000001</v>
      </c>
      <c r="G62" s="10">
        <f t="shared" si="7"/>
        <v>0</v>
      </c>
      <c r="H62" s="10">
        <f t="shared" si="7"/>
        <v>-32402357.439999998</v>
      </c>
      <c r="I62" s="10">
        <f t="shared" si="7"/>
        <v>1788203</v>
      </c>
      <c r="J62" s="10">
        <f t="shared" si="7"/>
        <v>14423423.6</v>
      </c>
      <c r="K62" s="39">
        <f t="shared" si="7"/>
        <v>0</v>
      </c>
      <c r="L62" s="44">
        <f t="shared" si="6"/>
        <v>-13144948.449999997</v>
      </c>
      <c r="M62" s="5"/>
      <c r="N62" s="5"/>
      <c r="O62" s="5"/>
    </row>
    <row r="63" spans="1:15" s="9" customFormat="1" ht="16.5" customHeight="1">
      <c r="A63" s="5"/>
      <c r="B63" s="48" t="s">
        <v>22</v>
      </c>
      <c r="C63" s="10">
        <f t="shared" si="7"/>
        <v>37557817.56000001</v>
      </c>
      <c r="D63" s="21">
        <f t="shared" si="7"/>
        <v>382696077.79</v>
      </c>
      <c r="E63" s="10">
        <f t="shared" si="7"/>
        <v>17000000</v>
      </c>
      <c r="F63" s="22">
        <f t="shared" si="7"/>
        <v>210985611.98</v>
      </c>
      <c r="G63" s="22">
        <f t="shared" si="7"/>
        <v>0</v>
      </c>
      <c r="H63" s="10">
        <f t="shared" si="7"/>
        <v>70000</v>
      </c>
      <c r="I63" s="10">
        <f t="shared" si="7"/>
        <v>0</v>
      </c>
      <c r="J63" s="10">
        <f t="shared" si="7"/>
        <v>39759041.339999996</v>
      </c>
      <c r="K63" s="39">
        <f t="shared" si="7"/>
        <v>0</v>
      </c>
      <c r="L63" s="44">
        <f t="shared" si="6"/>
        <v>688068548.6700001</v>
      </c>
      <c r="M63" s="5"/>
      <c r="N63" s="5"/>
      <c r="O63" s="5"/>
    </row>
    <row r="64" spans="1:15" s="9" customFormat="1" ht="26.25" customHeight="1">
      <c r="A64" s="5"/>
      <c r="B64" s="48" t="s">
        <v>23</v>
      </c>
      <c r="C64" s="10">
        <f t="shared" si="7"/>
        <v>12075.340000000026</v>
      </c>
      <c r="D64" s="10">
        <f t="shared" si="7"/>
        <v>0</v>
      </c>
      <c r="E64" s="10">
        <f t="shared" si="7"/>
        <v>0</v>
      </c>
      <c r="F64" s="10">
        <f t="shared" si="7"/>
        <v>0</v>
      </c>
      <c r="G64" s="10">
        <f t="shared" si="7"/>
        <v>0</v>
      </c>
      <c r="H64" s="10">
        <f t="shared" si="7"/>
        <v>0</v>
      </c>
      <c r="I64" s="10">
        <f t="shared" si="7"/>
        <v>0</v>
      </c>
      <c r="J64" s="10">
        <f t="shared" si="7"/>
        <v>5446139.19</v>
      </c>
      <c r="K64" s="39">
        <f t="shared" si="7"/>
        <v>0</v>
      </c>
      <c r="L64" s="44">
        <f t="shared" si="6"/>
        <v>5458214.53</v>
      </c>
      <c r="M64" s="5"/>
      <c r="N64" s="5"/>
      <c r="O64" s="5"/>
    </row>
    <row r="65" spans="1:15" s="9" customFormat="1" ht="24" customHeight="1">
      <c r="A65" s="5"/>
      <c r="B65" s="48" t="s">
        <v>24</v>
      </c>
      <c r="C65" s="10">
        <f t="shared" si="7"/>
        <v>-10953885.44</v>
      </c>
      <c r="D65" s="10">
        <f t="shared" si="7"/>
        <v>-874501.5</v>
      </c>
      <c r="E65" s="10">
        <f t="shared" si="7"/>
        <v>520725.51</v>
      </c>
      <c r="F65" s="10">
        <f t="shared" si="7"/>
        <v>1010657.47</v>
      </c>
      <c r="G65" s="10">
        <f t="shared" si="7"/>
        <v>0</v>
      </c>
      <c r="H65" s="10">
        <f t="shared" si="7"/>
        <v>186970.00000000003</v>
      </c>
      <c r="I65" s="10">
        <f t="shared" si="7"/>
        <v>-1481220</v>
      </c>
      <c r="J65" s="10">
        <f t="shared" si="7"/>
        <v>30112016</v>
      </c>
      <c r="K65" s="39">
        <f t="shared" si="7"/>
        <v>0</v>
      </c>
      <c r="L65" s="44">
        <f t="shared" si="6"/>
        <v>18520762.04</v>
      </c>
      <c r="M65" s="5"/>
      <c r="N65" s="5"/>
      <c r="O65" s="5"/>
    </row>
    <row r="66" spans="1:15" s="9" customFormat="1" ht="25.5" customHeight="1">
      <c r="A66" s="5"/>
      <c r="B66" s="48" t="s">
        <v>25</v>
      </c>
      <c r="C66" s="10">
        <f t="shared" si="7"/>
        <v>-2653883.5</v>
      </c>
      <c r="D66" s="10">
        <f t="shared" si="7"/>
        <v>342365.3599999999</v>
      </c>
      <c r="E66" s="10">
        <f t="shared" si="7"/>
        <v>2792032.04</v>
      </c>
      <c r="F66" s="10">
        <f t="shared" si="7"/>
        <v>21582692.200000003</v>
      </c>
      <c r="G66" s="10">
        <f t="shared" si="7"/>
        <v>0</v>
      </c>
      <c r="H66" s="10">
        <f t="shared" si="7"/>
        <v>0</v>
      </c>
      <c r="I66" s="10">
        <f t="shared" si="7"/>
        <v>1411644.32</v>
      </c>
      <c r="J66" s="12">
        <f t="shared" si="7"/>
        <v>0</v>
      </c>
      <c r="K66" s="39">
        <f t="shared" si="7"/>
        <v>0</v>
      </c>
      <c r="L66" s="44">
        <f t="shared" si="6"/>
        <v>23474850.42</v>
      </c>
      <c r="M66" s="5"/>
      <c r="N66" s="5"/>
      <c r="O66" s="5"/>
    </row>
    <row r="67" spans="1:15" s="9" customFormat="1" ht="16.5" customHeight="1">
      <c r="A67" s="5"/>
      <c r="B67" s="48" t="s">
        <v>27</v>
      </c>
      <c r="C67" s="10">
        <f t="shared" si="7"/>
        <v>0</v>
      </c>
      <c r="D67" s="10">
        <f t="shared" si="7"/>
        <v>0</v>
      </c>
      <c r="E67" s="10">
        <f t="shared" si="7"/>
        <v>0</v>
      </c>
      <c r="F67" s="10">
        <f t="shared" si="7"/>
        <v>0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0">
        <f t="shared" si="7"/>
        <v>0</v>
      </c>
      <c r="K67" s="39">
        <f t="shared" si="7"/>
        <v>0</v>
      </c>
      <c r="L67" s="44">
        <f>SUM(C67:K67)</f>
        <v>0</v>
      </c>
      <c r="M67" s="5"/>
      <c r="N67" s="5"/>
      <c r="O67" s="5"/>
    </row>
    <row r="68" spans="1:15" s="9" customFormat="1" ht="16.5" customHeight="1">
      <c r="A68" s="5"/>
      <c r="B68" s="48" t="s">
        <v>28</v>
      </c>
      <c r="C68" s="10">
        <f t="shared" si="7"/>
        <v>0</v>
      </c>
      <c r="D68" s="10">
        <f t="shared" si="7"/>
        <v>0</v>
      </c>
      <c r="E68" s="10">
        <f t="shared" si="7"/>
        <v>0</v>
      </c>
      <c r="F68" s="10">
        <f t="shared" si="7"/>
        <v>0</v>
      </c>
      <c r="G68" s="10">
        <f t="shared" si="7"/>
        <v>0</v>
      </c>
      <c r="H68" s="10">
        <f t="shared" si="7"/>
        <v>0</v>
      </c>
      <c r="I68" s="10">
        <f t="shared" si="7"/>
        <v>0</v>
      </c>
      <c r="J68" s="10">
        <f t="shared" si="7"/>
        <v>0</v>
      </c>
      <c r="K68" s="39">
        <f t="shared" si="7"/>
        <v>10000000</v>
      </c>
      <c r="L68" s="44">
        <f>SUM(C68:K68)</f>
        <v>10000000</v>
      </c>
      <c r="M68" s="5"/>
      <c r="N68" s="5"/>
      <c r="O68" s="5"/>
    </row>
    <row r="69" spans="1:15" s="9" customFormat="1" ht="16.5" customHeight="1">
      <c r="A69" s="5"/>
      <c r="B69" s="49" t="s">
        <v>29</v>
      </c>
      <c r="C69" s="10">
        <f t="shared" si="7"/>
        <v>-25521562.21</v>
      </c>
      <c r="D69" s="10">
        <f t="shared" si="7"/>
        <v>-30874697.139999986</v>
      </c>
      <c r="E69" s="10">
        <f t="shared" si="7"/>
        <v>0</v>
      </c>
      <c r="F69" s="10">
        <f t="shared" si="7"/>
        <v>-18009520.71</v>
      </c>
      <c r="G69" s="10">
        <f t="shared" si="7"/>
        <v>-4467604.44</v>
      </c>
      <c r="H69" s="10">
        <f t="shared" si="7"/>
        <v>0</v>
      </c>
      <c r="I69" s="10">
        <f t="shared" si="7"/>
        <v>11071072</v>
      </c>
      <c r="J69" s="10">
        <f t="shared" si="7"/>
        <v>0</v>
      </c>
      <c r="K69" s="40">
        <f t="shared" si="7"/>
        <v>0</v>
      </c>
      <c r="L69" s="44">
        <f>SUM(C69:K69)</f>
        <v>-67802312.49999999</v>
      </c>
      <c r="M69" s="5"/>
      <c r="N69" s="5"/>
      <c r="O69" s="5"/>
    </row>
    <row r="70" spans="1:15" s="9" customFormat="1" ht="27.75" customHeight="1">
      <c r="A70" s="5"/>
      <c r="B70" s="48" t="s">
        <v>26</v>
      </c>
      <c r="C70" s="10">
        <f t="shared" si="7"/>
        <v>-2189773.26</v>
      </c>
      <c r="D70" s="10">
        <f t="shared" si="7"/>
        <v>0</v>
      </c>
      <c r="E70" s="10">
        <f t="shared" si="7"/>
        <v>0</v>
      </c>
      <c r="F70" s="10">
        <f t="shared" si="7"/>
        <v>0</v>
      </c>
      <c r="G70" s="10">
        <f t="shared" si="7"/>
        <v>0</v>
      </c>
      <c r="H70" s="10">
        <f t="shared" si="7"/>
        <v>0</v>
      </c>
      <c r="I70" s="10">
        <f t="shared" si="7"/>
        <v>0</v>
      </c>
      <c r="J70" s="12">
        <f t="shared" si="7"/>
        <v>0</v>
      </c>
      <c r="K70" s="39">
        <f t="shared" si="7"/>
        <v>0</v>
      </c>
      <c r="L70" s="44">
        <f>SUM(C70:K70)</f>
        <v>-2189773.26</v>
      </c>
      <c r="M70" s="5"/>
      <c r="N70" s="5"/>
      <c r="O70" s="5"/>
    </row>
    <row r="71" spans="1:14" s="9" customFormat="1" ht="16.5" customHeight="1">
      <c r="A71" s="5"/>
      <c r="B71" s="50" t="s">
        <v>30</v>
      </c>
      <c r="C71" s="33">
        <f t="shared" si="7"/>
        <v>0</v>
      </c>
      <c r="D71" s="33">
        <f t="shared" si="7"/>
        <v>0</v>
      </c>
      <c r="E71" s="33">
        <f t="shared" si="7"/>
        <v>0</v>
      </c>
      <c r="F71" s="33">
        <f t="shared" si="7"/>
        <v>0</v>
      </c>
      <c r="G71" s="33">
        <f t="shared" si="7"/>
        <v>0</v>
      </c>
      <c r="H71" s="33">
        <f t="shared" si="7"/>
        <v>0</v>
      </c>
      <c r="I71" s="33">
        <f t="shared" si="7"/>
        <v>0</v>
      </c>
      <c r="J71" s="33">
        <f t="shared" si="7"/>
        <v>0</v>
      </c>
      <c r="K71" s="42">
        <f t="shared" si="7"/>
        <v>0</v>
      </c>
      <c r="L71" s="46">
        <f>SUM(C71:K71)</f>
        <v>0</v>
      </c>
      <c r="M71" s="5"/>
      <c r="N71" s="5"/>
    </row>
    <row r="72" spans="1:14" s="9" customFormat="1" ht="16.5" customHeight="1" thickBot="1">
      <c r="A72" s="5"/>
      <c r="B72" s="29" t="s">
        <v>12</v>
      </c>
      <c r="C72" s="30">
        <f aca="true" t="shared" si="8" ref="C72:K72">SUM(C54:C71)</f>
        <v>-39376155.40999999</v>
      </c>
      <c r="D72" s="30">
        <f t="shared" si="8"/>
        <v>354535768.3000001</v>
      </c>
      <c r="E72" s="30">
        <f t="shared" si="8"/>
        <v>39342090.31999999</v>
      </c>
      <c r="F72" s="30">
        <f t="shared" si="8"/>
        <v>236214467.74999997</v>
      </c>
      <c r="G72" s="30">
        <f t="shared" si="8"/>
        <v>-4467604.44</v>
      </c>
      <c r="H72" s="30">
        <f t="shared" si="8"/>
        <v>-19637617.659999996</v>
      </c>
      <c r="I72" s="30">
        <f t="shared" si="8"/>
        <v>48405209.52</v>
      </c>
      <c r="J72" s="30">
        <f t="shared" si="8"/>
        <v>236933474.07999998</v>
      </c>
      <c r="K72" s="35">
        <f t="shared" si="8"/>
        <v>10000000</v>
      </c>
      <c r="L72" s="31">
        <f>SUM(L54:L71)</f>
        <v>861949632.4599999</v>
      </c>
      <c r="M72" s="5"/>
      <c r="N72" s="5"/>
    </row>
    <row r="74" ht="12.75">
      <c r="L74" s="1"/>
    </row>
    <row r="75" ht="12.75">
      <c r="L75" s="1"/>
    </row>
  </sheetData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70" r:id="rId1"/>
  <headerFooter alignWithMargins="0">
    <oddHeader>&amp;R&amp;Z&amp;F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cp:lastPrinted>2017-10-20T10:34:15Z</cp:lastPrinted>
  <dcterms:created xsi:type="dcterms:W3CDTF">2017-04-10T12:55:15Z</dcterms:created>
  <dcterms:modified xsi:type="dcterms:W3CDTF">2018-02-08T10:00:55Z</dcterms:modified>
  <cp:category/>
  <cp:version/>
  <cp:contentType/>
  <cp:contentStatus/>
</cp:coreProperties>
</file>